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0" yWindow="0" windowWidth="28800" windowHeight="11685"/>
  </bookViews>
  <sheets>
    <sheet name="SVERWEIS 1" sheetId="3" r:id="rId1"/>
    <sheet name="SVERWEIS 3" sheetId="4" r:id="rId2"/>
    <sheet name="Index und Vergleich" sheetId="1" r:id="rId3"/>
    <sheet name="SVERWEIS() 2" sheetId="2" r:id="rId4"/>
  </sheets>
  <definedNames>
    <definedName name="Absatz">'SVERWEIS() 2'!$A$1:$M$5</definedName>
    <definedName name="Absatz_Kopf">INDEX(Absatz,1,)</definedName>
    <definedName name="Art.Nr.">'Index und Vergleich'!$A$7:$A$28</definedName>
    <definedName name="Bestand">'Index und Vergleich'!$D$7:$D$28</definedName>
    <definedName name="Bezeichnung">'Index und Vergleich'!$B$7:$B$28</definedName>
    <definedName name="Monate">'SVERWEIS() 2'!$O$1:$O$12</definedName>
    <definedName name="Preis">'Index und Vergleich'!$E$7:$E$28</definedName>
    <definedName name="Preisliste">'SVERWEIS 3'!$A$1:$B$5</definedName>
    <definedName name="Status">'Index und Vergleich'!$C$7:$C$28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4" l="1"/>
  <c r="C2" i="3"/>
  <c r="D2" i="3" s="1"/>
  <c r="C3" i="3"/>
  <c r="D3" i="3" s="1"/>
  <c r="C4" i="3"/>
  <c r="D4" i="3" s="1"/>
  <c r="C5" i="3"/>
  <c r="D5" i="3"/>
  <c r="C6" i="3"/>
  <c r="D6" i="3" s="1"/>
  <c r="B10" i="2"/>
  <c r="E2" i="1"/>
  <c r="D2" i="1"/>
  <c r="C2" i="1"/>
</calcChain>
</file>

<file path=xl/sharedStrings.xml><?xml version="1.0" encoding="utf-8"?>
<sst xmlns="http://schemas.openxmlformats.org/spreadsheetml/2006/main" count="117" uniqueCount="87">
  <si>
    <t>Bestand</t>
  </si>
  <si>
    <t>Bruttopreis</t>
  </si>
  <si>
    <t>Status</t>
  </si>
  <si>
    <t>Art.Nr.</t>
  </si>
  <si>
    <t>Bezeichnung</t>
  </si>
  <si>
    <t>G-001</t>
  </si>
  <si>
    <t>Srixon AB</t>
  </si>
  <si>
    <t>lieferbar</t>
  </si>
  <si>
    <t>G-002</t>
  </si>
  <si>
    <t>Callaway Mx</t>
  </si>
  <si>
    <t>G-003</t>
  </si>
  <si>
    <t>Taylor Made Gold</t>
  </si>
  <si>
    <t>G-004</t>
  </si>
  <si>
    <t>Dunlop DD</t>
  </si>
  <si>
    <t>G-005</t>
  </si>
  <si>
    <t>Titleist CY</t>
  </si>
  <si>
    <t>bestellt</t>
  </si>
  <si>
    <t>G-006</t>
  </si>
  <si>
    <t>Bridgestone DX</t>
  </si>
  <si>
    <t>G-007</t>
  </si>
  <si>
    <t>Top Filte XL Distance</t>
  </si>
  <si>
    <t>G-008</t>
  </si>
  <si>
    <t>Top Flite Pro Spin</t>
  </si>
  <si>
    <t>G-009</t>
  </si>
  <si>
    <t>Callaway FT-5</t>
  </si>
  <si>
    <t>G-010</t>
  </si>
  <si>
    <t>Mizuno MX 560</t>
  </si>
  <si>
    <t>G-011</t>
  </si>
  <si>
    <t>Titleist 905 R</t>
  </si>
  <si>
    <t>G-012</t>
  </si>
  <si>
    <t>Callaway Fti</t>
  </si>
  <si>
    <t>G-013</t>
  </si>
  <si>
    <t>Callaway FT</t>
  </si>
  <si>
    <t>ausverkauft</t>
  </si>
  <si>
    <t>Mikado Dry</t>
  </si>
  <si>
    <t>G-015</t>
  </si>
  <si>
    <t>Callaway Fusion FT</t>
  </si>
  <si>
    <t>G-016</t>
  </si>
  <si>
    <t>Cleveland HiBore XLS</t>
  </si>
  <si>
    <t>Zentaurus</t>
  </si>
  <si>
    <t>G-018</t>
  </si>
  <si>
    <t>Bad Boy OE-7</t>
  </si>
  <si>
    <t>Hartl Ecar</t>
  </si>
  <si>
    <t>G-020</t>
  </si>
  <si>
    <t>Forged CNC</t>
  </si>
  <si>
    <t>G-021</t>
  </si>
  <si>
    <t>G-022</t>
  </si>
  <si>
    <t>G-029</t>
  </si>
  <si>
    <t>G-031</t>
  </si>
  <si>
    <t>G-044</t>
  </si>
  <si>
    <t>ECOMO 741 22</t>
  </si>
  <si>
    <t>Preis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</si>
  <si>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</si>
  <si>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</si>
  <si>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</si>
  <si>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</si>
  <si>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</si>
  <si>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</si>
  <si>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</si>
  <si>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</si>
  <si>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</si>
  <si>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</si>
  <si>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</si>
  <si>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</si>
  <si>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München</t>
  </si>
  <si>
    <t>Hamburg</t>
  </si>
  <si>
    <t>Berlin</t>
  </si>
  <si>
    <t>Frankfurt</t>
  </si>
  <si>
    <t>Filiale</t>
  </si>
  <si>
    <t>Monat</t>
  </si>
  <si>
    <t>Betrag</t>
  </si>
  <si>
    <t>Groß</t>
  </si>
  <si>
    <t>Semmeling</t>
  </si>
  <si>
    <t>Dimpflmoser</t>
  </si>
  <si>
    <t>Huber</t>
  </si>
  <si>
    <t>Meier</t>
  </si>
  <si>
    <t>Provisionssatz</t>
  </si>
  <si>
    <t>Umsatz</t>
  </si>
  <si>
    <t>Zahlung</t>
  </si>
  <si>
    <t>Provision</t>
  </si>
  <si>
    <t>Name</t>
  </si>
  <si>
    <t>Pinsel</t>
  </si>
  <si>
    <t>Wandfarbe</t>
  </si>
  <si>
    <t>Säge</t>
  </si>
  <si>
    <t>Verkaufspreis</t>
  </si>
  <si>
    <t>Hammer</t>
  </si>
  <si>
    <t>Artikel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</si>
</sst>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EUR&quot;_-;\-* #,##0.00\ &quot;EUR&quot;_-;_-* &quot;-&quot;??\ &quot;EUR&quot;_-;_-@_-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  <numFmt numFmtId="167" formatCode="_-* #,##0.0\ _€_-;\-* #,##0.0\ _€_-;_-* &quot;-&quot;?\ _€_-;_-@_-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5">
    <xf numFmtId="0" fontId="0" fillId="0" borderId="0"/>
    <xf numFmtId="0" fontId="1" fillId="0" borderId="0"/>
    <xf numFmtId="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1" applyFont="1"/>
    <xf numFmtId="0" fontId="3" fillId="2" borderId="0" xfId="1" applyFont="1" applyFill="1"/>
    <xf numFmtId="4" fontId="2" fillId="0" borderId="0" xfId="2" applyFont="1"/>
    <xf numFmtId="0" fontId="2" fillId="2" borderId="0" xfId="1" applyFont="1" applyFill="1"/>
    <xf numFmtId="0" fontId="3" fillId="0" borderId="1" xfId="1" applyFont="1" applyBorder="1"/>
    <xf numFmtId="4" fontId="3" fillId="0" borderId="1" xfId="2" applyFont="1" applyBorder="1"/>
    <xf numFmtId="0" fontId="1" fillId="0" borderId="2" xfId="1" applyFont="1" applyFill="1" applyBorder="1"/>
    <xf numFmtId="0" fontId="2" fillId="0" borderId="2" xfId="1" applyFont="1" applyBorder="1"/>
    <xf numFmtId="0" fontId="1" fillId="0" borderId="0" xfId="1" applyFont="1" applyFill="1" applyBorder="1"/>
    <xf numFmtId="0" fontId="0" fillId="2" borderId="0" xfId="0" applyFill="1"/>
    <xf numFmtId="0" fontId="1" fillId="0" borderId="0" xfId="1"/>
    <xf numFmtId="164" fontId="0" fillId="0" borderId="0" xfId="3" applyFont="1"/>
    <xf numFmtId="165" fontId="0" fillId="0" borderId="0" xfId="3" applyNumberFormat="1" applyFont="1"/>
    <xf numFmtId="9" fontId="1" fillId="0" borderId="0" xfId="1" applyNumberFormat="1"/>
    <xf numFmtId="166" fontId="0" fillId="0" borderId="0" xfId="4" applyNumberFormat="1" applyFont="1"/>
    <xf numFmtId="167" fontId="1" fillId="0" borderId="0" xfId="1" applyNumberFormat="1"/>
    <xf numFmtId="0" fontId="1" fillId="3" borderId="0" xfId="1" applyFill="1"/>
    <xf numFmtId="164" fontId="0" fillId="3" borderId="0" xfId="3" applyFont="1" applyFill="1"/>
    <xf numFmtId="0" fontId="1" fillId="0" borderId="0" xfId="1" applyFont="1"/>
    <xf numFmtId="44" fontId="1" fillId="0" borderId="0" xfId="1" applyNumberFormat="1"/>
    <xf numFmtId="44" fontId="0" fillId="0" borderId="0" xfId="3" applyNumberFormat="1" applyFont="1"/>
    <xf numFmtId="0" fontId="1" fillId="2" borderId="0" xfId="1" applyFont="1" applyFill="1"/>
  </cellXfs>
  <cellStyles count="5">
    <cellStyle name="Prozent 2" xfId="4"/>
    <cellStyle name="Standard" xfId="0" builtinId="0"/>
    <cellStyle name="Standard 2" xfId="1"/>
    <cellStyle name="Währung 2" xfId="2"/>
    <cellStyle name="Währung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25"/>
  <sheetViews>
    <sheetView tabSelected="1" zoomScale="115" workbookViewId="0">
      <selection activeCell="D10" sqref="D10"/>
    </sheetView>
  </sheetViews>
  <sheetFormatPr baseColWidth="10" defaultRowHeight="15" x14ac:dyDescent="0.25"/>
  <cols>
    <col min="1" max="1" width="12.7109375" style="11" customWidth="1"/>
    <col min="2" max="2" width="14.42578125" style="13" customWidth="1"/>
    <col min="3" max="3" width="12.85546875" style="11" customWidth="1"/>
    <col min="4" max="4" width="13.7109375" style="11" bestFit="1" customWidth="1"/>
    <col min="5" max="6" width="11.42578125" style="11"/>
    <col min="7" max="7" width="7.42578125" style="11" customWidth="1"/>
    <col min="8" max="8" width="15.5703125" style="12" customWidth="1"/>
    <col min="9" max="9" width="13.7109375" style="11" customWidth="1"/>
    <col min="10" max="16384" width="11.42578125" style="11"/>
  </cols>
  <sheetData>
    <row r="1" spans="1:9" x14ac:dyDescent="0.25">
      <c r="A1" s="11" t="s">
        <v>80</v>
      </c>
      <c r="B1" s="13" t="s">
        <v>77</v>
      </c>
      <c r="C1" s="11" t="s">
        <v>79</v>
      </c>
      <c r="D1" s="19" t="s">
        <v>78</v>
      </c>
      <c r="H1" s="18" t="s">
        <v>77</v>
      </c>
      <c r="I1" s="17" t="s">
        <v>76</v>
      </c>
    </row>
    <row r="2" spans="1:9" x14ac:dyDescent="0.25">
      <c r="A2" s="11" t="s">
        <v>75</v>
      </c>
      <c r="B2" s="13">
        <v>34000</v>
      </c>
      <c r="C2" s="15">
        <f>VLOOKUP(B2,$H$2:$I$10,2)</f>
        <v>0.03</v>
      </c>
      <c r="D2" s="12">
        <f>B2*C2</f>
        <v>1020</v>
      </c>
      <c r="E2" s="16"/>
      <c r="F2" s="16"/>
      <c r="H2" s="12">
        <v>0</v>
      </c>
      <c r="I2" s="14">
        <v>0</v>
      </c>
    </row>
    <row r="3" spans="1:9" x14ac:dyDescent="0.25">
      <c r="A3" s="11" t="s">
        <v>74</v>
      </c>
      <c r="B3" s="13">
        <v>42000</v>
      </c>
      <c r="C3" s="15">
        <f>VLOOKUP(B3,$H$2:$I$10,2)</f>
        <v>0.04</v>
      </c>
      <c r="D3" s="12">
        <f>B3*C3</f>
        <v>1680</v>
      </c>
      <c r="E3" s="16"/>
      <c r="F3" s="16"/>
      <c r="H3" s="12">
        <v>30000</v>
      </c>
      <c r="I3" s="14">
        <v>0.03</v>
      </c>
    </row>
    <row r="4" spans="1:9" x14ac:dyDescent="0.25">
      <c r="A4" s="11" t="s">
        <v>73</v>
      </c>
      <c r="B4" s="13">
        <v>60000</v>
      </c>
      <c r="C4" s="15">
        <f>VLOOKUP(B4,$H$2:$I$10,2)</f>
        <v>0.1</v>
      </c>
      <c r="D4" s="12">
        <f>B4*C4</f>
        <v>6000</v>
      </c>
      <c r="E4" s="16"/>
      <c r="F4" s="16"/>
      <c r="H4" s="12">
        <v>40000</v>
      </c>
      <c r="I4" s="14">
        <v>0.04</v>
      </c>
    </row>
    <row r="5" spans="1:9" x14ac:dyDescent="0.25">
      <c r="A5" s="11" t="s">
        <v>72</v>
      </c>
      <c r="B5" s="13">
        <v>12000</v>
      </c>
      <c r="C5" s="15">
        <f>VLOOKUP(B5,$H$2:$I$10,2)</f>
        <v>0</v>
      </c>
      <c r="D5" s="12">
        <f>B5*C5</f>
        <v>0</v>
      </c>
      <c r="H5" s="12">
        <v>50000</v>
      </c>
      <c r="I5" s="14">
        <v>0.05</v>
      </c>
    </row>
    <row r="6" spans="1:9" x14ac:dyDescent="0.25">
      <c r="A6" s="11" t="s">
        <v>71</v>
      </c>
      <c r="B6" s="13">
        <v>98000</v>
      </c>
      <c r="C6" s="15">
        <f>VLOOKUP(B6,$H$2:$I$10,2)</f>
        <v>0.18</v>
      </c>
      <c r="D6" s="12">
        <f>B6*C6</f>
        <v>17640</v>
      </c>
      <c r="H6" s="12">
        <v>60000</v>
      </c>
      <c r="I6" s="14">
        <v>0.1</v>
      </c>
    </row>
    <row r="7" spans="1:9" x14ac:dyDescent="0.25">
      <c r="H7" s="12">
        <v>70000</v>
      </c>
      <c r="I7" s="14">
        <v>0.12</v>
      </c>
    </row>
    <row r="8" spans="1:9" x14ac:dyDescent="0.25">
      <c r="H8" s="12">
        <v>80000</v>
      </c>
      <c r="I8" s="14">
        <v>0.15</v>
      </c>
    </row>
    <row r="9" spans="1:9" x14ac:dyDescent="0.25">
      <c r="H9" s="12">
        <v>90000</v>
      </c>
      <c r="I9" s="14">
        <v>0.18</v>
      </c>
    </row>
    <row r="10" spans="1:9" x14ac:dyDescent="0.25">
      <c r="H10" s="12">
        <v>100000</v>
      </c>
      <c r="I10" s="14">
        <v>0.2</v>
      </c>
    </row>
    <row r="25" spans="8:8" x14ac:dyDescent="0.25">
      <c r="H25" s="11"/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5"/>
  <sheetViews>
    <sheetView zoomScale="130" zoomScaleNormal="130" workbookViewId="0">
      <selection activeCell="D10" sqref="D10"/>
    </sheetView>
  </sheetViews>
  <sheetFormatPr baseColWidth="10" defaultRowHeight="12.75" x14ac:dyDescent="0.2"/>
  <cols>
    <col min="1" max="1" width="11.42578125" style="11"/>
    <col min="2" max="2" width="14" style="11" customWidth="1"/>
    <col min="3" max="3" width="8.28515625" style="11" customWidth="1"/>
    <col min="4" max="4" width="7.85546875" style="11" customWidth="1"/>
    <col min="5" max="5" width="12" style="11" customWidth="1"/>
    <col min="6" max="16384" width="11.42578125" style="11"/>
  </cols>
  <sheetData>
    <row r="1" spans="1:6" x14ac:dyDescent="0.2">
      <c r="A1" s="11" t="s">
        <v>86</v>
      </c>
      <c r="B1" s="19" t="s">
        <v>84</v>
      </c>
    </row>
    <row r="2" spans="1:6" x14ac:dyDescent="0.2">
      <c r="A2" s="11" t="s">
        <v>85</v>
      </c>
      <c r="B2" s="20">
        <v>100</v>
      </c>
      <c r="E2" s="19" t="s">
        <v>84</v>
      </c>
    </row>
    <row r="3" spans="1:6" ht="15" x14ac:dyDescent="0.25">
      <c r="A3" s="11" t="s">
        <v>83</v>
      </c>
      <c r="B3" s="20">
        <v>200</v>
      </c>
      <c r="E3" s="22" t="s">
        <v>82</v>
      </c>
      <c r="F3" s="21">
        <f>VLOOKUP($E$3,Preisliste,MATCH($E$2,INDEX(Preisliste,1,),0),FALSE)</f>
        <v>50</v>
      </c>
    </row>
    <row r="4" spans="1:6" x14ac:dyDescent="0.2">
      <c r="A4" s="11" t="s">
        <v>82</v>
      </c>
      <c r="B4" s="20">
        <v>50</v>
      </c>
    </row>
    <row r="5" spans="1:6" x14ac:dyDescent="0.2">
      <c r="A5" s="11" t="s">
        <v>81</v>
      </c>
      <c r="B5" s="20">
        <v>3.99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8"/>
  <sheetViews>
    <sheetView zoomScale="130" zoomScaleNormal="130" workbookViewId="0">
      <pane ySplit="6" topLeftCell="A7" activePane="bottomLeft" state="frozen"/>
      <selection pane="bottomLeft" activeCell="C21" sqref="C21"/>
    </sheetView>
  </sheetViews>
  <sheetFormatPr baseColWidth="10" defaultRowHeight="12.75" x14ac:dyDescent="0.2"/>
  <cols>
    <col min="1" max="1" width="8.140625" style="1" customWidth="1"/>
    <col min="2" max="2" width="22.28515625" style="1" customWidth="1"/>
    <col min="3" max="3" width="10.7109375" style="1" customWidth="1"/>
    <col min="4" max="4" width="12.5703125" style="1" customWidth="1"/>
    <col min="5" max="6" width="11.42578125" style="1"/>
    <col min="7" max="7" width="11.28515625" style="1" customWidth="1"/>
    <col min="8" max="8" width="10.28515625" style="1" customWidth="1"/>
    <col min="9" max="9" width="12.42578125" style="3" bestFit="1" customWidth="1"/>
    <col min="10" max="10" width="17.42578125" style="3" customWidth="1"/>
    <col min="11" max="11" width="12.42578125" style="3" bestFit="1" customWidth="1"/>
    <col min="12" max="16384" width="11.42578125" style="1"/>
  </cols>
  <sheetData>
    <row r="1" spans="1:11" x14ac:dyDescent="0.2">
      <c r="B1" s="2" t="s">
        <v>4</v>
      </c>
      <c r="C1" s="2" t="s">
        <v>0</v>
      </c>
      <c r="D1" s="2" t="s">
        <v>1</v>
      </c>
      <c r="E1" s="2" t="s">
        <v>2</v>
      </c>
    </row>
    <row r="2" spans="1:11" ht="12" customHeight="1" x14ac:dyDescent="0.2">
      <c r="B2" s="4" t="s">
        <v>20</v>
      </c>
      <c r="C2" s="4">
        <f>INDEX(Bestand,MATCH(B2,Bezeichnung,0),1)</f>
        <v>18</v>
      </c>
      <c r="D2" s="4">
        <f>INDEX(Preis,MATCH(B2,Bezeichnung,0),1)</f>
        <v>225</v>
      </c>
      <c r="E2" s="4" t="str">
        <f>INDEX(Status,MATCH(B2,Bezeichnung,0),1)</f>
        <v>lieferbar</v>
      </c>
    </row>
    <row r="6" spans="1:11" x14ac:dyDescent="0.2">
      <c r="A6" s="5" t="s">
        <v>3</v>
      </c>
      <c r="B6" s="5" t="s">
        <v>4</v>
      </c>
      <c r="C6" s="5" t="s">
        <v>2</v>
      </c>
      <c r="D6" s="5" t="s">
        <v>0</v>
      </c>
      <c r="E6" s="6" t="s">
        <v>51</v>
      </c>
      <c r="F6" s="6"/>
      <c r="G6" s="6"/>
      <c r="I6" s="1"/>
      <c r="J6" s="1"/>
      <c r="K6" s="1"/>
    </row>
    <row r="7" spans="1:11" x14ac:dyDescent="0.2">
      <c r="A7" s="1" t="s">
        <v>40</v>
      </c>
      <c r="B7" s="7" t="s">
        <v>41</v>
      </c>
      <c r="C7" s="1" t="s">
        <v>7</v>
      </c>
      <c r="D7" s="1">
        <v>92</v>
      </c>
      <c r="E7" s="3">
        <v>190</v>
      </c>
      <c r="F7" s="3"/>
      <c r="G7" s="3"/>
      <c r="I7" s="1"/>
      <c r="J7" s="1"/>
      <c r="K7" s="1"/>
    </row>
    <row r="8" spans="1:11" x14ac:dyDescent="0.2">
      <c r="A8" s="1" t="s">
        <v>17</v>
      </c>
      <c r="B8" s="7" t="s">
        <v>18</v>
      </c>
      <c r="C8" s="1" t="s">
        <v>7</v>
      </c>
      <c r="D8" s="1">
        <v>96</v>
      </c>
      <c r="E8" s="3">
        <v>39</v>
      </c>
      <c r="F8" s="3"/>
      <c r="G8" s="3"/>
      <c r="I8" s="1"/>
      <c r="J8" s="1"/>
      <c r="K8" s="1"/>
    </row>
    <row r="9" spans="1:11" x14ac:dyDescent="0.2">
      <c r="A9" s="1" t="s">
        <v>31</v>
      </c>
      <c r="B9" s="7" t="s">
        <v>32</v>
      </c>
      <c r="C9" s="1" t="s">
        <v>33</v>
      </c>
      <c r="D9" s="1">
        <v>0</v>
      </c>
      <c r="E9" s="3">
        <v>219</v>
      </c>
      <c r="F9" s="3"/>
      <c r="G9" s="3"/>
      <c r="I9" s="1"/>
      <c r="J9" s="1"/>
      <c r="K9" s="1"/>
    </row>
    <row r="10" spans="1:11" x14ac:dyDescent="0.2">
      <c r="A10" s="1" t="s">
        <v>45</v>
      </c>
      <c r="B10" s="7" t="s">
        <v>32</v>
      </c>
      <c r="C10" s="1" t="s">
        <v>7</v>
      </c>
      <c r="D10" s="1">
        <v>28</v>
      </c>
      <c r="E10" s="3">
        <v>226</v>
      </c>
      <c r="F10" s="3"/>
      <c r="G10" s="3"/>
      <c r="I10" s="1"/>
      <c r="J10" s="1"/>
      <c r="K10" s="1"/>
    </row>
    <row r="11" spans="1:11" x14ac:dyDescent="0.2">
      <c r="A11" s="1" t="s">
        <v>23</v>
      </c>
      <c r="B11" s="7" t="s">
        <v>24</v>
      </c>
      <c r="C11" s="1" t="s">
        <v>7</v>
      </c>
      <c r="D11" s="1">
        <v>23</v>
      </c>
      <c r="E11" s="3">
        <v>190</v>
      </c>
      <c r="F11" s="3"/>
      <c r="G11" s="3"/>
      <c r="I11" s="1"/>
      <c r="J11" s="1"/>
      <c r="K11" s="1"/>
    </row>
    <row r="12" spans="1:11" x14ac:dyDescent="0.2">
      <c r="A12" s="1" t="s">
        <v>29</v>
      </c>
      <c r="B12" s="7" t="s">
        <v>30</v>
      </c>
      <c r="C12" s="1" t="s">
        <v>7</v>
      </c>
      <c r="D12" s="1">
        <v>59</v>
      </c>
      <c r="E12" s="3">
        <v>350</v>
      </c>
      <c r="F12" s="3"/>
      <c r="G12" s="3"/>
      <c r="I12" s="1"/>
      <c r="J12" s="1"/>
      <c r="K12" s="1"/>
    </row>
    <row r="13" spans="1:11" x14ac:dyDescent="0.2">
      <c r="A13" s="1" t="s">
        <v>35</v>
      </c>
      <c r="B13" s="7" t="s">
        <v>36</v>
      </c>
      <c r="C13" s="1" t="s">
        <v>7</v>
      </c>
      <c r="D13" s="1">
        <v>56</v>
      </c>
      <c r="E13" s="3">
        <v>420</v>
      </c>
      <c r="F13" s="3"/>
      <c r="G13" s="3"/>
      <c r="I13" s="1"/>
      <c r="J13" s="1"/>
      <c r="K13" s="1"/>
    </row>
    <row r="14" spans="1:11" x14ac:dyDescent="0.2">
      <c r="A14" s="1" t="s">
        <v>8</v>
      </c>
      <c r="B14" s="7" t="s">
        <v>9</v>
      </c>
      <c r="C14" s="1" t="s">
        <v>7</v>
      </c>
      <c r="D14" s="1">
        <v>62</v>
      </c>
      <c r="E14" s="3">
        <v>290</v>
      </c>
      <c r="F14" s="3"/>
      <c r="G14" s="3"/>
      <c r="I14" s="1"/>
      <c r="J14" s="1"/>
      <c r="K14" s="1"/>
    </row>
    <row r="15" spans="1:11" x14ac:dyDescent="0.2">
      <c r="A15" s="1" t="s">
        <v>37</v>
      </c>
      <c r="B15" s="7" t="s">
        <v>38</v>
      </c>
      <c r="C15" s="1" t="s">
        <v>7</v>
      </c>
      <c r="D15" s="1">
        <v>35</v>
      </c>
      <c r="E15" s="3">
        <v>151</v>
      </c>
      <c r="F15" s="3"/>
      <c r="G15" s="3"/>
      <c r="I15" s="1"/>
      <c r="J15" s="1"/>
      <c r="K15" s="1"/>
    </row>
    <row r="16" spans="1:11" x14ac:dyDescent="0.2">
      <c r="A16" s="1" t="s">
        <v>12</v>
      </c>
      <c r="B16" s="7" t="s">
        <v>13</v>
      </c>
      <c r="C16" s="1" t="s">
        <v>7</v>
      </c>
      <c r="D16" s="1">
        <v>30</v>
      </c>
      <c r="E16" s="3">
        <v>99</v>
      </c>
      <c r="F16" s="3"/>
      <c r="G16" s="3"/>
      <c r="I16" s="1"/>
      <c r="J16" s="1"/>
      <c r="K16" s="1"/>
    </row>
    <row r="17" spans="1:11" x14ac:dyDescent="0.2">
      <c r="A17" s="1" t="s">
        <v>49</v>
      </c>
      <c r="B17" s="8" t="s">
        <v>50</v>
      </c>
      <c r="C17" s="1" t="s">
        <v>7</v>
      </c>
      <c r="D17" s="1">
        <v>64</v>
      </c>
      <c r="E17" s="3">
        <v>280</v>
      </c>
      <c r="F17" s="3"/>
      <c r="G17" s="3"/>
      <c r="I17" s="1"/>
      <c r="J17" s="1"/>
      <c r="K17" s="1"/>
    </row>
    <row r="18" spans="1:11" x14ac:dyDescent="0.2">
      <c r="A18" s="1" t="s">
        <v>43</v>
      </c>
      <c r="B18" s="7" t="s">
        <v>44</v>
      </c>
      <c r="C18" s="1" t="s">
        <v>7</v>
      </c>
      <c r="D18" s="1">
        <v>26</v>
      </c>
      <c r="E18" s="3">
        <v>167</v>
      </c>
      <c r="F18" s="3"/>
      <c r="G18" s="3"/>
      <c r="I18" s="1"/>
      <c r="J18" s="1"/>
      <c r="K18" s="1"/>
    </row>
    <row r="19" spans="1:11" x14ac:dyDescent="0.2">
      <c r="A19" s="1" t="s">
        <v>48</v>
      </c>
      <c r="B19" s="7" t="s">
        <v>42</v>
      </c>
      <c r="C19" s="1" t="s">
        <v>7</v>
      </c>
      <c r="D19" s="1">
        <v>73</v>
      </c>
      <c r="E19" s="3">
        <v>2750</v>
      </c>
      <c r="F19" s="3"/>
      <c r="G19" s="3"/>
      <c r="I19" s="1"/>
      <c r="J19" s="1"/>
      <c r="K19" s="1"/>
    </row>
    <row r="20" spans="1:11" x14ac:dyDescent="0.2">
      <c r="A20" s="1" t="s">
        <v>46</v>
      </c>
      <c r="B20" s="9" t="s">
        <v>34</v>
      </c>
      <c r="C20" s="1" t="s">
        <v>7</v>
      </c>
      <c r="D20" s="1">
        <v>65</v>
      </c>
      <c r="E20" s="3">
        <v>1200</v>
      </c>
      <c r="F20" s="3"/>
      <c r="G20" s="3"/>
      <c r="I20" s="1"/>
      <c r="J20" s="1"/>
      <c r="K20" s="1"/>
    </row>
    <row r="21" spans="1:11" x14ac:dyDescent="0.2">
      <c r="A21" s="1" t="s">
        <v>25</v>
      </c>
      <c r="B21" s="9" t="s">
        <v>26</v>
      </c>
      <c r="C21" s="1" t="s">
        <v>7</v>
      </c>
      <c r="D21" s="1">
        <v>81</v>
      </c>
      <c r="E21" s="3">
        <v>145</v>
      </c>
      <c r="F21" s="3"/>
      <c r="G21" s="3"/>
      <c r="I21" s="1"/>
      <c r="J21" s="1"/>
      <c r="K21" s="1"/>
    </row>
    <row r="22" spans="1:11" x14ac:dyDescent="0.2">
      <c r="A22" s="1" t="s">
        <v>5</v>
      </c>
      <c r="B22" s="9" t="s">
        <v>6</v>
      </c>
      <c r="C22" s="1" t="s">
        <v>7</v>
      </c>
      <c r="D22" s="1">
        <v>25</v>
      </c>
      <c r="E22" s="3">
        <v>65</v>
      </c>
      <c r="F22" s="3"/>
      <c r="G22" s="3"/>
      <c r="I22" s="1"/>
      <c r="J22" s="1"/>
      <c r="K22" s="1"/>
    </row>
    <row r="23" spans="1:11" x14ac:dyDescent="0.2">
      <c r="A23" s="1" t="s">
        <v>10</v>
      </c>
      <c r="B23" s="9" t="s">
        <v>11</v>
      </c>
      <c r="C23" s="1" t="s">
        <v>7</v>
      </c>
      <c r="D23" s="1">
        <v>11</v>
      </c>
      <c r="E23" s="3">
        <v>101</v>
      </c>
      <c r="F23" s="3"/>
      <c r="G23" s="3"/>
      <c r="I23" s="1"/>
      <c r="J23" s="1"/>
      <c r="K23" s="1"/>
    </row>
    <row r="24" spans="1:11" x14ac:dyDescent="0.2">
      <c r="A24" s="1" t="s">
        <v>27</v>
      </c>
      <c r="B24" s="9" t="s">
        <v>28</v>
      </c>
      <c r="C24" s="1" t="s">
        <v>7</v>
      </c>
      <c r="D24" s="1">
        <v>67</v>
      </c>
      <c r="E24" s="3">
        <v>205</v>
      </c>
      <c r="F24" s="3"/>
      <c r="G24" s="3"/>
      <c r="I24" s="1"/>
      <c r="J24" s="1"/>
      <c r="K24" s="1"/>
    </row>
    <row r="25" spans="1:11" x14ac:dyDescent="0.2">
      <c r="A25" s="1" t="s">
        <v>14</v>
      </c>
      <c r="B25" s="9" t="s">
        <v>15</v>
      </c>
      <c r="C25" s="1" t="s">
        <v>16</v>
      </c>
      <c r="D25" s="1">
        <v>2</v>
      </c>
      <c r="E25" s="3">
        <v>35</v>
      </c>
      <c r="F25" s="3"/>
      <c r="G25" s="3"/>
      <c r="I25" s="1"/>
      <c r="J25" s="1"/>
      <c r="K25" s="1"/>
    </row>
    <row r="26" spans="1:11" x14ac:dyDescent="0.2">
      <c r="A26" s="1" t="s">
        <v>19</v>
      </c>
      <c r="B26" s="9" t="s">
        <v>20</v>
      </c>
      <c r="C26" s="1" t="s">
        <v>7</v>
      </c>
      <c r="D26" s="1">
        <v>18</v>
      </c>
      <c r="E26" s="3">
        <v>225</v>
      </c>
      <c r="F26" s="3"/>
      <c r="G26" s="3"/>
      <c r="I26" s="1"/>
      <c r="J26" s="1"/>
      <c r="K26" s="1"/>
    </row>
    <row r="27" spans="1:11" x14ac:dyDescent="0.2">
      <c r="A27" s="1" t="s">
        <v>21</v>
      </c>
      <c r="B27" s="9" t="s">
        <v>22</v>
      </c>
      <c r="C27" s="1" t="s">
        <v>16</v>
      </c>
      <c r="D27" s="1">
        <v>3</v>
      </c>
      <c r="E27" s="3">
        <v>42</v>
      </c>
      <c r="F27" s="3"/>
      <c r="G27" s="3"/>
      <c r="I27" s="1"/>
      <c r="J27" s="1"/>
      <c r="K27" s="1"/>
    </row>
    <row r="28" spans="1:11" x14ac:dyDescent="0.2">
      <c r="A28" s="1" t="s">
        <v>47</v>
      </c>
      <c r="B28" s="9" t="s">
        <v>39</v>
      </c>
      <c r="C28" s="1" t="s">
        <v>7</v>
      </c>
      <c r="D28" s="1">
        <v>53</v>
      </c>
      <c r="E28" s="3">
        <v>35</v>
      </c>
      <c r="F28" s="3"/>
      <c r="G28" s="3"/>
      <c r="I28" s="1"/>
      <c r="J28" s="1"/>
      <c r="K28" s="1"/>
    </row>
  </sheetData>
  <sortState ref="A7:E51">
    <sortCondition ref="B13"/>
  </sortState>
  <dataValidations count="1">
    <dataValidation type="list" allowBlank="1" showInputMessage="1" showErrorMessage="1" sqref="B2">
      <formula1>Bezeichnung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Normal="100" workbookViewId="0">
      <selection activeCell="B10" sqref="B10"/>
    </sheetView>
  </sheetViews>
  <sheetFormatPr baseColWidth="10" defaultRowHeight="15" x14ac:dyDescent="0.25"/>
  <cols>
    <col min="1" max="1" width="14" customWidth="1"/>
    <col min="2" max="2" width="12" customWidth="1"/>
    <col min="3" max="9" width="9.42578125" customWidth="1"/>
    <col min="10" max="10" width="11.42578125" customWidth="1"/>
    <col min="11" max="11" width="9.42578125" customWidth="1"/>
    <col min="12" max="12" width="11.28515625" customWidth="1"/>
    <col min="13" max="13" width="9.42578125" customWidth="1"/>
  </cols>
  <sheetData>
    <row r="1" spans="1:13" x14ac:dyDescent="0.25">
      <c r="A1" t="s">
        <v>69</v>
      </c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  <c r="H1" t="s">
        <v>58</v>
      </c>
      <c r="I1" t="s">
        <v>59</v>
      </c>
      <c r="J1" t="s">
        <v>60</v>
      </c>
      <c r="K1" t="s">
        <v>61</v>
      </c>
      <c r="L1" t="s">
        <v>62</v>
      </c>
      <c r="M1" t="s">
        <v>63</v>
      </c>
    </row>
    <row r="2" spans="1:13" x14ac:dyDescent="0.25">
      <c r="A2" t="s">
        <v>64</v>
      </c>
      <c r="B2">
        <v>26</v>
      </c>
      <c r="C2">
        <v>45</v>
      </c>
      <c r="D2">
        <v>34</v>
      </c>
      <c r="E2">
        <v>40</v>
      </c>
      <c r="F2">
        <v>42</v>
      </c>
      <c r="G2">
        <v>30</v>
      </c>
      <c r="H2">
        <v>46</v>
      </c>
      <c r="I2">
        <v>11</v>
      </c>
      <c r="J2">
        <v>42</v>
      </c>
      <c r="K2">
        <v>10</v>
      </c>
      <c r="L2">
        <v>21</v>
      </c>
      <c r="M2">
        <v>26</v>
      </c>
    </row>
    <row r="3" spans="1:13" x14ac:dyDescent="0.25">
      <c r="A3" t="s">
        <v>65</v>
      </c>
      <c r="B3">
        <v>43</v>
      </c>
      <c r="C3">
        <v>22</v>
      </c>
      <c r="D3">
        <v>34</v>
      </c>
      <c r="E3">
        <v>21</v>
      </c>
      <c r="F3">
        <v>21</v>
      </c>
      <c r="G3">
        <v>10</v>
      </c>
      <c r="H3">
        <v>29</v>
      </c>
      <c r="I3">
        <v>21</v>
      </c>
      <c r="J3">
        <v>34</v>
      </c>
      <c r="K3">
        <v>44</v>
      </c>
      <c r="L3">
        <v>22</v>
      </c>
      <c r="M3">
        <v>50</v>
      </c>
    </row>
    <row r="4" spans="1:13" x14ac:dyDescent="0.25">
      <c r="A4" t="s">
        <v>66</v>
      </c>
      <c r="B4">
        <v>10</v>
      </c>
      <c r="C4">
        <v>44</v>
      </c>
      <c r="D4">
        <v>37</v>
      </c>
      <c r="E4">
        <v>23</v>
      </c>
      <c r="F4">
        <v>42</v>
      </c>
      <c r="G4">
        <v>29</v>
      </c>
      <c r="H4">
        <v>18</v>
      </c>
      <c r="I4">
        <v>23</v>
      </c>
      <c r="J4">
        <v>37</v>
      </c>
      <c r="K4">
        <v>48</v>
      </c>
      <c r="L4">
        <v>35</v>
      </c>
      <c r="M4">
        <v>27</v>
      </c>
    </row>
    <row r="5" spans="1:13" x14ac:dyDescent="0.25">
      <c r="A5" t="s">
        <v>67</v>
      </c>
      <c r="B5">
        <v>20</v>
      </c>
      <c r="C5">
        <v>20</v>
      </c>
      <c r="D5">
        <v>14</v>
      </c>
      <c r="E5">
        <v>43</v>
      </c>
      <c r="F5">
        <v>15</v>
      </c>
      <c r="G5">
        <v>15</v>
      </c>
      <c r="H5">
        <v>25</v>
      </c>
      <c r="I5">
        <v>36</v>
      </c>
      <c r="J5">
        <v>48</v>
      </c>
      <c r="K5">
        <v>16</v>
      </c>
      <c r="L5">
        <v>10</v>
      </c>
      <c r="M5">
        <v>14</v>
      </c>
    </row>
    <row r="8" spans="1:13" x14ac:dyDescent="0.25">
      <c r="A8" t="s">
        <v>68</v>
      </c>
      <c r="B8" s="10" t="s">
        <v>65</v>
      </c>
    </row>
    <row r="9" spans="1:13" x14ac:dyDescent="0.25">
      <c r="A9" t="s">
        <v>69</v>
      </c>
      <c r="B9" t="s">
        <v>52</v>
      </c>
    </row>
    <row r="10" spans="1:13" x14ac:dyDescent="0.25">
      <c r="A10" t="s">
        <v>70</v>
      </c>
      <c r="B10">
        <f>VLOOKUP(B8,Absatz,MATCH(B9,Absatz_Kopf,0),0)</f>
        <v>43</v>
      </c>
    </row>
  </sheetData>
  <dataValidations count="2">
    <dataValidation type="list" allowBlank="1" showInputMessage="1" showErrorMessage="1" sqref="B8">
      <formula1>OFFSET(Absatz,1,0,ROWS(Absatz)-1,1)</formula1>
    </dataValidation>
    <dataValidation type="list" allowBlank="1" showInputMessage="1" showErrorMessage="1" sqref="B9">
      <formula1>OFFSET(Absatz,0,1,1,COLUMNS(Absatz)-1)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8</vt:i4>
      </vt:variant>
    </vt:vector>
  </HeadingPairs>
  <TitlesOfParts>
    <vt:vector size="12" baseType="lpstr">
      <vt:lpstr>SVERWEIS 1</vt:lpstr>
      <vt:lpstr>SVERWEIS 3</vt:lpstr>
      <vt:lpstr>Index und Vergleich</vt:lpstr>
      <vt:lpstr>SVERWEIS() 2</vt:lpstr>
      <vt:lpstr>Absatz</vt:lpstr>
      <vt:lpstr>Art.Nr.</vt:lpstr>
      <vt:lpstr>Bestand</vt:lpstr>
      <vt:lpstr>Bezeichnung</vt:lpstr>
      <vt:lpstr>Monate</vt:lpstr>
      <vt:lpstr>Preis</vt:lpstr>
      <vt:lpstr>Preisliste</vt:lpstr>
      <vt:lpstr>Status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Schels</cp:lastModifiedBy>
  <dcterms:created xsi:type="dcterms:W3CDTF">2016-03-11T16:48:54Z</dcterms:created>
  <dcterms:modified xsi:type="dcterms:W3CDTF">2016-03-11T19:34:45Z</dcterms:modified>
</cp:coreProperties>
</file>